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3" yWindow="-30" windowWidth="1980" windowHeight="1230"/>
  </bookViews>
  <sheets>
    <sheet name="Calculator" sheetId="1" r:id="rId1"/>
  </sheets>
  <definedNames>
    <definedName name="currency">Calculator!$D$29</definedName>
  </definedNames>
  <calcPr calcId="144525"/>
</workbook>
</file>

<file path=xl/calcChain.xml><?xml version="1.0" encoding="utf-8"?>
<calcChain xmlns="http://schemas.openxmlformats.org/spreadsheetml/2006/main">
  <c r="C22" i="1" l="1"/>
  <c r="F22" i="1" l="1"/>
  <c r="M39" i="1"/>
  <c r="F31" i="1"/>
  <c r="C39" i="1" s="1"/>
  <c r="C31" i="1"/>
  <c r="B27" i="1"/>
  <c r="F23" i="1" l="1"/>
  <c r="F25" i="1" l="1"/>
  <c r="G33" i="1" s="1"/>
  <c r="G25" i="1"/>
  <c r="F33" i="1" l="1"/>
  <c r="F37" i="1" l="1"/>
  <c r="M41" i="1" s="1"/>
  <c r="C41" i="1" s="1"/>
  <c r="F39" i="1" l="1"/>
  <c r="F40" i="1"/>
  <c r="M42" i="1" l="1"/>
  <c r="F42" i="1" s="1"/>
</calcChain>
</file>

<file path=xl/sharedStrings.xml><?xml version="1.0" encoding="utf-8"?>
<sst xmlns="http://schemas.openxmlformats.org/spreadsheetml/2006/main" count="37" uniqueCount="37">
  <si>
    <t>Before Wittybee</t>
  </si>
  <si>
    <t>After Wittybee</t>
  </si>
  <si>
    <t>Company revenue</t>
  </si>
  <si>
    <t>EBITDA (Profit) as % of revenue</t>
  </si>
  <si>
    <t>Profit</t>
  </si>
  <si>
    <t>Working days in a week</t>
  </si>
  <si>
    <t>Length of meetings</t>
  </si>
  <si>
    <t>Number of meetings in a week</t>
  </si>
  <si>
    <t>Time spent on Wittybee everyday</t>
  </si>
  <si>
    <t>Time spent on internal email</t>
  </si>
  <si>
    <t>Boost in efficiency</t>
  </si>
  <si>
    <t>Wittybee © 2016. All rights reserved.</t>
  </si>
  <si>
    <t>Your existing staff can squeeze in more work</t>
  </si>
  <si>
    <t>EBITDA goes up</t>
  </si>
  <si>
    <t>You can slow down future hiring</t>
  </si>
  <si>
    <t>Working hours in a week</t>
  </si>
  <si>
    <t>The Wittybee Promise</t>
  </si>
  <si>
    <t>Total hours spent in a week</t>
  </si>
  <si>
    <t>Staff salary as % of revenue</t>
  </si>
  <si>
    <t>(Staff that works on computers)</t>
  </si>
  <si>
    <t>$</t>
  </si>
  <si>
    <t>No. of daily interruptions</t>
  </si>
  <si>
    <t>Focus diversion per interruption</t>
  </si>
  <si>
    <t>Focus diversion per meeting</t>
  </si>
  <si>
    <t>Choose your currency</t>
  </si>
  <si>
    <t>Boost in profits mean more reserves, more initiatives and more jobs in the industry.</t>
  </si>
  <si>
    <t>Boost in your profit</t>
  </si>
  <si>
    <t>Reference Studies</t>
  </si>
  <si>
    <t>Doing more with less: Productivity can increase EBITDA – A paper by Boston Consulting Group (BCG)</t>
  </si>
  <si>
    <t>Meetings in America - A Verizon Conferencing white paper</t>
  </si>
  <si>
    <t>The state of meetings today - EffectiveMeetings.com</t>
  </si>
  <si>
    <t>Infomania' worse than Marijuana - A BBC Report</t>
  </si>
  <si>
    <t>An empirical study of work without email - Department of Informatics, University of California, Irvine, USA</t>
  </si>
  <si>
    <t>Unlocking value and productivity through social technologies by McKinsey Global Institute</t>
  </si>
  <si>
    <t>DISCLAIMER - This material is for information and illustrative purposes only and does not purport to show actual results for your organization. Information shown herein is current information as of the date appearing in this material only and are subject to change without notice. There is no guarantee that the use of Wittybee will achieve the desired profits as profits depend on several factors including market conditions, marketing strategy, quality of your product or services and other factors. This document is provided with the understanding that with respect to the material provided herein, that you will make your own independent decision with respect to any course of action in connection herewith and as to whether such course of action is appropriate or proper based on your own judgment, and that you are capable of understanding and assessing the merits of a course of action. Wittybee and it's affiliated companies shall not have any liability for any damages of any kind whatsoever relating to this material. By accepting this material, you acknowledge, understand and accept the foregoing.</t>
  </si>
  <si>
    <t>Survey and enter average data per staff member in your organization</t>
  </si>
  <si>
    <t>Calculate How Wittybee Boosts Your Efficiency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</si>
</sst>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INR]\ #,##0.00"/>
    <numFmt numFmtId="165" formatCode="[$INR]\ #,##0.00\ \C\r"/>
    <numFmt numFmtId="166" formatCode="0.0\ &quot;days&quot;"/>
    <numFmt numFmtId="167" formatCode="0.00\ &quot;hrs&quot;"/>
    <numFmt numFmtId="168" formatCode="0\ &quot;mins&quot;"/>
    <numFmt numFmtId="169" formatCode="0.0"/>
    <numFmt numFmtId="170" formatCode="0.0%"/>
    <numFmt numFmtId="171" formatCode="0.0\ &quot;hours total&quot;"/>
    <numFmt numFmtId="172" formatCode="0\ &quot;hours&quot;"/>
    <numFmt numFmtId="173" formatCode="&quot;↑ &quot;\ 0.0%"/>
    <numFmt numFmtId="174" formatCode="&quot;(↓ &quot;\ 0.0\ &quot;hours)&quot;"/>
  </numFmts>
  <fonts count="25" x14ac:knownFonts="1">
    <font>
      <sz val="11"/>
      <color theme="1"/>
      <name val="Calibri"/>
      <family val="2"/>
      <scheme val="minor"/>
    </font>
    <font>
      <sz val="11"/>
      <color theme="1"/>
      <name val="Calibri"/>
      <family val="2"/>
      <scheme val="minor"/>
    </font>
    <font>
      <sz val="11"/>
      <color rgb="FF00B0F0"/>
      <name val="Calibri"/>
      <family val="2"/>
      <scheme val="minor"/>
    </font>
    <font>
      <sz val="11"/>
      <color rgb="FF00B050"/>
      <name val="Calibri"/>
      <family val="2"/>
      <scheme val="minor"/>
    </font>
    <font>
      <sz val="9"/>
      <color rgb="FF00B050"/>
      <name val="Calibri"/>
      <family val="2"/>
      <scheme val="minor"/>
    </font>
    <font>
      <sz val="10"/>
      <color rgb="FF00B050"/>
      <name val="Calibri"/>
      <family val="2"/>
      <scheme val="minor"/>
    </font>
    <font>
      <sz val="11"/>
      <color theme="0" tint="-0.499984740745262"/>
      <name val="Calibri"/>
      <family val="2"/>
      <scheme val="minor"/>
    </font>
    <font>
      <sz val="9"/>
      <color theme="0" tint="-0.249977111117893"/>
      <name val="Calibri"/>
      <family val="2"/>
      <scheme val="minor"/>
    </font>
    <font>
      <sz val="9"/>
      <color theme="0" tint="-0.499984740745262"/>
      <name val="Calibri"/>
      <family val="2"/>
      <scheme val="minor"/>
    </font>
    <font>
      <sz val="11"/>
      <name val="Calibri"/>
      <family val="2"/>
      <scheme val="minor"/>
    </font>
    <font>
      <sz val="11"/>
      <color theme="0" tint="-0.34998626667073579"/>
      <name val="Calibri"/>
      <family val="2"/>
      <scheme val="minor"/>
    </font>
    <font>
      <sz val="16"/>
      <color rgb="FF00B050"/>
      <name val="Calibri"/>
      <family val="2"/>
      <scheme val="minor"/>
    </font>
    <font>
      <sz val="9"/>
      <color theme="0" tint="-0.34998626667073579"/>
      <name val="Calibri"/>
      <family val="2"/>
      <scheme val="minor"/>
    </font>
    <font>
      <sz val="28"/>
      <color rgb="FF00B050"/>
      <name val="Calibri"/>
      <family val="2"/>
      <scheme val="minor"/>
    </font>
    <font>
      <sz val="14"/>
      <color theme="1" tint="0.499984740745262"/>
      <name val="Calibri"/>
      <family val="2"/>
      <scheme val="minor"/>
    </font>
    <font>
      <sz val="14"/>
      <color theme="0" tint="-0.34998626667073579"/>
      <name val="Calibri"/>
      <family val="2"/>
      <scheme val="minor"/>
    </font>
    <font>
      <sz val="9"/>
      <color theme="1"/>
      <name val="Calibri"/>
      <family val="2"/>
      <scheme val="minor"/>
    </font>
    <font>
      <sz val="18"/>
      <name val="Palatino Linotype"/>
      <family val="1"/>
    </font>
    <font>
      <sz val="8"/>
      <color theme="0" tint="-0.34998626667073579"/>
      <name val="Calibri"/>
      <family val="2"/>
      <scheme val="minor"/>
    </font>
    <font>
      <sz val="12"/>
      <color theme="1" tint="0.499984740745262"/>
      <name val="Palatino Linotype"/>
      <family val="1"/>
    </font>
    <font>
      <sz val="18"/>
      <color theme="1" tint="0.499984740745262"/>
      <name val="Palatino Linotype"/>
      <family val="1"/>
    </font>
    <font>
      <sz val="6"/>
      <color theme="0" tint="-0.34998626667073579"/>
      <name val="Calibri"/>
      <family val="2"/>
      <scheme val="minor"/>
    </font>
    <font>
      <u/>
      <sz val="11"/>
      <color theme="10"/>
      <name val="Calibri"/>
      <family val="2"/>
      <scheme val="minor"/>
    </font>
    <font>
      <u/>
      <sz val="11"/>
      <color rgb="FF0070C0"/>
      <name val="Calibri"/>
      <family val="2"/>
      <scheme val="minor"/>
    </font>
    <font>
      <sz val="11"/>
      <color rgb="FF0070C0"/>
      <name val="Calibri"/>
      <family val="2"/>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auto="1"/>
      </top>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135">
    <xf numFmtId="0" fontId="0" fillId="0" borderId="0" xfId="0"/>
    <xf numFmtId="0" fontId="0" fillId="0" borderId="0" xfId="0" applyBorder="1"/>
    <xf numFmtId="0" fontId="2" fillId="0" borderId="0" xfId="0" applyFont="1"/>
    <xf numFmtId="0" fontId="3" fillId="0" borderId="0" xfId="0" applyFont="1"/>
    <xf numFmtId="0" fontId="2" fillId="0" borderId="0" xfId="0" applyFont="1" applyBorder="1" applyAlignment="1">
      <alignment horizontal="center"/>
    </xf>
    <xf numFmtId="0" fontId="3" fillId="0" borderId="0" xfId="0" applyFont="1" applyBorder="1" applyAlignment="1">
      <alignment horizontal="center"/>
    </xf>
    <xf numFmtId="0" fontId="0" fillId="0" borderId="0" xfId="0" applyBorder="1" applyAlignment="1">
      <alignment horizontal="right"/>
    </xf>
    <xf numFmtId="0" fontId="2" fillId="0" borderId="0" xfId="0" applyFont="1" applyFill="1" applyBorder="1"/>
    <xf numFmtId="0" fontId="2" fillId="0" borderId="0" xfId="0" applyFont="1" applyFill="1" applyBorder="1" applyAlignment="1">
      <alignment horizontal="center"/>
    </xf>
    <xf numFmtId="10" fontId="2" fillId="0" borderId="3" xfId="1" applyNumberFormat="1" applyFont="1" applyFill="1" applyBorder="1" applyAlignment="1" applyProtection="1">
      <alignment horizontal="center"/>
      <protection locked="0"/>
    </xf>
    <xf numFmtId="164" fontId="2" fillId="0" borderId="0" xfId="1" applyNumberFormat="1" applyFont="1" applyFill="1" applyBorder="1" applyAlignment="1" applyProtection="1">
      <alignment horizontal="center"/>
    </xf>
    <xf numFmtId="165" fontId="2" fillId="0" borderId="0" xfId="1" applyNumberFormat="1" applyFont="1" applyFill="1" applyBorder="1" applyAlignment="1" applyProtection="1">
      <alignment horizontal="center"/>
    </xf>
    <xf numFmtId="165" fontId="3" fillId="0" borderId="0" xfId="0" applyNumberFormat="1" applyFont="1" applyBorder="1" applyAlignment="1">
      <alignment horizontal="center"/>
    </xf>
    <xf numFmtId="10" fontId="3" fillId="0" borderId="0" xfId="1" applyNumberFormat="1" applyFont="1" applyBorder="1" applyAlignment="1">
      <alignment horizontal="center"/>
    </xf>
    <xf numFmtId="165" fontId="2" fillId="0" borderId="0" xfId="1" applyNumberFormat="1" applyFont="1" applyFill="1" applyBorder="1" applyAlignment="1" applyProtection="1">
      <alignment horizontal="center"/>
      <protection locked="0"/>
    </xf>
    <xf numFmtId="10" fontId="2" fillId="0" borderId="0" xfId="1" applyNumberFormat="1" applyFont="1" applyFill="1" applyBorder="1" applyAlignment="1" applyProtection="1">
      <alignment horizontal="center"/>
      <protection locked="0"/>
    </xf>
    <xf numFmtId="0" fontId="2" fillId="0" borderId="5" xfId="0" applyFont="1" applyBorder="1" applyAlignment="1">
      <alignment horizontal="center"/>
    </xf>
    <xf numFmtId="165" fontId="2" fillId="0" borderId="5" xfId="1" applyNumberFormat="1" applyFont="1" applyFill="1" applyBorder="1" applyAlignment="1" applyProtection="1">
      <alignment horizontal="center"/>
      <protection locked="0"/>
    </xf>
    <xf numFmtId="10" fontId="2" fillId="0" borderId="5" xfId="1" applyNumberFormat="1" applyFont="1" applyFill="1" applyBorder="1" applyAlignment="1" applyProtection="1">
      <alignment horizontal="center"/>
      <protection locked="0"/>
    </xf>
    <xf numFmtId="0" fontId="0" fillId="0" borderId="0" xfId="0" applyAlignment="1">
      <alignment vertical="top"/>
    </xf>
    <xf numFmtId="9" fontId="6" fillId="0" borderId="0" xfId="1" applyNumberFormat="1" applyFont="1" applyFill="1" applyBorder="1" applyAlignment="1" applyProtection="1">
      <protection locked="0"/>
    </xf>
    <xf numFmtId="0" fontId="6" fillId="0" borderId="0" xfId="0" applyFont="1"/>
    <xf numFmtId="0" fontId="4" fillId="0" borderId="0" xfId="0" applyFont="1" applyAlignment="1">
      <alignment horizontal="center"/>
    </xf>
    <xf numFmtId="165" fontId="2" fillId="0" borderId="4" xfId="1" applyNumberFormat="1" applyFont="1" applyFill="1" applyBorder="1" applyAlignment="1" applyProtection="1">
      <alignment horizontal="center"/>
      <protection locked="0"/>
    </xf>
    <xf numFmtId="0" fontId="0" fillId="0" borderId="0" xfId="0" applyAlignment="1">
      <alignment horizontal="right"/>
    </xf>
    <xf numFmtId="167" fontId="0" fillId="0" borderId="0" xfId="0" applyNumberFormat="1"/>
    <xf numFmtId="167" fontId="2" fillId="0" borderId="0" xfId="0" applyNumberFormat="1" applyFont="1" applyAlignment="1">
      <alignment horizontal="center"/>
    </xf>
    <xf numFmtId="0" fontId="3" fillId="0" borderId="0" xfId="0" applyFont="1" applyAlignment="1">
      <alignment horizontal="center"/>
    </xf>
    <xf numFmtId="168" fontId="3" fillId="0" borderId="0" xfId="0" applyNumberFormat="1" applyFont="1" applyAlignment="1">
      <alignment horizontal="center"/>
    </xf>
    <xf numFmtId="170" fontId="3" fillId="0" borderId="0" xfId="1" applyNumberFormat="1" applyFont="1" applyBorder="1" applyAlignment="1">
      <alignment horizontal="center"/>
    </xf>
    <xf numFmtId="170" fontId="2" fillId="0" borderId="1" xfId="1" applyNumberFormat="1" applyFont="1" applyFill="1" applyBorder="1" applyAlignment="1" applyProtection="1">
      <alignment horizontal="center"/>
      <protection locked="0"/>
    </xf>
    <xf numFmtId="0" fontId="6" fillId="0" borderId="0" xfId="0" applyFont="1" applyAlignment="1">
      <alignment vertical="top" wrapText="1"/>
    </xf>
    <xf numFmtId="0" fontId="0" fillId="0" borderId="0" xfId="0" applyBorder="1" applyAlignment="1">
      <alignment horizontal="right" vertical="center" textRotation="90"/>
    </xf>
    <xf numFmtId="0" fontId="2" fillId="0" borderId="0" xfId="0" applyFont="1" applyBorder="1"/>
    <xf numFmtId="168" fontId="2" fillId="0" borderId="1" xfId="0" applyNumberFormat="1" applyFont="1" applyBorder="1" applyAlignment="1" applyProtection="1">
      <alignment horizontal="center"/>
      <protection locked="0"/>
    </xf>
    <xf numFmtId="169" fontId="2" fillId="0" borderId="1" xfId="0" applyNumberFormat="1" applyFont="1" applyBorder="1" applyAlignment="1" applyProtection="1">
      <alignment horizontal="center"/>
      <protection locked="0"/>
    </xf>
    <xf numFmtId="0" fontId="6" fillId="0" borderId="0" xfId="0" applyFont="1" applyBorder="1" applyAlignment="1">
      <alignment vertical="top" wrapText="1"/>
    </xf>
    <xf numFmtId="0" fontId="10" fillId="0" borderId="0" xfId="0" applyFont="1"/>
    <xf numFmtId="170" fontId="2" fillId="0" borderId="6" xfId="1" applyNumberFormat="1" applyFont="1" applyFill="1" applyBorder="1" applyAlignment="1" applyProtection="1">
      <alignment horizontal="center"/>
      <protection locked="0"/>
    </xf>
    <xf numFmtId="10" fontId="2" fillId="0" borderId="4" xfId="1" applyNumberFormat="1" applyFont="1" applyFill="1" applyBorder="1" applyAlignment="1" applyProtection="1">
      <alignment horizontal="center"/>
      <protection locked="0"/>
    </xf>
    <xf numFmtId="0" fontId="0" fillId="0" borderId="2" xfId="0" applyFill="1" applyBorder="1" applyAlignment="1">
      <alignment horizontal="right"/>
    </xf>
    <xf numFmtId="0" fontId="0" fillId="0" borderId="2" xfId="0" applyFill="1" applyBorder="1"/>
    <xf numFmtId="0" fontId="12" fillId="0" borderId="0" xfId="0" applyFont="1" applyBorder="1" applyAlignment="1">
      <alignment horizontal="center" wrapText="1"/>
    </xf>
    <xf numFmtId="0" fontId="12" fillId="0" borderId="0" xfId="0" applyFont="1" applyBorder="1" applyAlignment="1">
      <alignment horizontal="center"/>
    </xf>
    <xf numFmtId="171" fontId="2" fillId="0" borderId="0" xfId="0" applyNumberFormat="1" applyFont="1" applyAlignment="1">
      <alignment horizontal="center" shrinkToFit="1"/>
    </xf>
    <xf numFmtId="165" fontId="9" fillId="0" borderId="0" xfId="0" applyNumberFormat="1" applyFont="1" applyBorder="1" applyAlignment="1">
      <alignment horizontal="left"/>
    </xf>
    <xf numFmtId="0" fontId="9" fillId="0" borderId="0" xfId="0" applyFont="1" applyBorder="1" applyAlignment="1">
      <alignment horizontal="right"/>
    </xf>
    <xf numFmtId="0" fontId="2" fillId="0" borderId="5" xfId="0" applyFont="1" applyFill="1" applyBorder="1" applyAlignment="1">
      <alignment horizontal="center"/>
    </xf>
    <xf numFmtId="0" fontId="0" fillId="0" borderId="4" xfId="0" applyFill="1" applyBorder="1" applyAlignment="1">
      <alignment horizontal="right" vertical="center"/>
    </xf>
    <xf numFmtId="0" fontId="0" fillId="0" borderId="4" xfId="0" applyFill="1" applyBorder="1" applyAlignment="1">
      <alignment vertical="center"/>
    </xf>
    <xf numFmtId="0" fontId="3" fillId="0" borderId="0" xfId="0" applyFont="1" applyAlignment="1"/>
    <xf numFmtId="168" fontId="2" fillId="0" borderId="0" xfId="0" applyNumberFormat="1" applyFont="1" applyBorder="1" applyAlignment="1" applyProtection="1">
      <alignment horizontal="center"/>
      <protection locked="0"/>
    </xf>
    <xf numFmtId="0" fontId="15" fillId="0" borderId="0" xfId="0" applyFont="1" applyBorder="1" applyAlignment="1">
      <alignment horizontal="left" indent="1"/>
    </xf>
    <xf numFmtId="0" fontId="10" fillId="0" borderId="0" xfId="0" applyFont="1" applyAlignment="1">
      <alignment horizontal="right" indent="1"/>
    </xf>
    <xf numFmtId="0" fontId="10" fillId="0" borderId="0" xfId="0" applyFont="1" applyBorder="1"/>
    <xf numFmtId="0" fontId="10" fillId="0" borderId="0" xfId="0" applyFont="1" applyBorder="1" applyAlignment="1">
      <alignment horizontal="right" indent="1"/>
    </xf>
    <xf numFmtId="0" fontId="10" fillId="0" borderId="0" xfId="0" applyFont="1" applyAlignment="1">
      <alignment horizontal="right" wrapText="1" indent="1"/>
    </xf>
    <xf numFmtId="0" fontId="10" fillId="0" borderId="0" xfId="0" applyFont="1" applyBorder="1" applyAlignment="1">
      <alignment horizontal="right"/>
    </xf>
    <xf numFmtId="0" fontId="16" fillId="0" borderId="0" xfId="0" applyFont="1" applyAlignment="1">
      <alignment horizontal="left"/>
    </xf>
    <xf numFmtId="0" fontId="12" fillId="0" borderId="0" xfId="0" applyFont="1" applyAlignment="1">
      <alignment horizontal="left" indent="1"/>
    </xf>
    <xf numFmtId="0" fontId="12" fillId="0" borderId="0" xfId="0" applyFont="1" applyAlignment="1">
      <alignment horizontal="left" vertical="center" indent="1"/>
    </xf>
    <xf numFmtId="0" fontId="12" fillId="0" borderId="0" xfId="0" applyFont="1" applyAlignment="1">
      <alignment horizontal="left"/>
    </xf>
    <xf numFmtId="0" fontId="12" fillId="0" borderId="0" xfId="0" applyFont="1" applyBorder="1" applyAlignment="1">
      <alignment horizontal="left" indent="1"/>
    </xf>
    <xf numFmtId="0" fontId="16" fillId="0" borderId="0" xfId="0" applyFont="1" applyBorder="1"/>
    <xf numFmtId="173" fontId="11" fillId="2" borderId="0" xfId="1" applyNumberFormat="1" applyFont="1" applyFill="1" applyAlignment="1">
      <alignment horizontal="center"/>
    </xf>
    <xf numFmtId="0" fontId="18" fillId="0" borderId="0" xfId="0" applyFont="1" applyAlignment="1">
      <alignment horizontal="left" vertical="center" wrapText="1" indent="1"/>
    </xf>
    <xf numFmtId="0" fontId="14" fillId="0" borderId="0" xfId="0" applyFont="1" applyBorder="1" applyAlignment="1">
      <alignment horizontal="right" vertical="center" wrapText="1" indent="1"/>
    </xf>
    <xf numFmtId="0" fontId="10" fillId="0" borderId="0" xfId="0" applyFont="1" applyFill="1" applyBorder="1" applyAlignment="1">
      <alignment horizontal="right"/>
    </xf>
    <xf numFmtId="0" fontId="2" fillId="0" borderId="0" xfId="0" applyFont="1" applyFill="1" applyAlignment="1">
      <alignment horizontal="center"/>
    </xf>
    <xf numFmtId="0" fontId="10" fillId="0" borderId="0" xfId="0" applyFont="1" applyFill="1" applyBorder="1" applyAlignment="1">
      <alignment horizontal="right" indent="1"/>
    </xf>
    <xf numFmtId="165" fontId="2" fillId="0" borderId="0" xfId="1" applyNumberFormat="1" applyFont="1" applyFill="1" applyBorder="1" applyAlignment="1" applyProtection="1">
      <alignment horizontal="center" shrinkToFit="1"/>
    </xf>
    <xf numFmtId="165" fontId="2" fillId="0" borderId="5" xfId="1" applyNumberFormat="1" applyFont="1" applyFill="1" applyBorder="1" applyAlignment="1" applyProtection="1">
      <alignment horizontal="center"/>
    </xf>
    <xf numFmtId="164" fontId="2" fillId="0" borderId="5" xfId="1" applyNumberFormat="1" applyFont="1" applyFill="1" applyBorder="1" applyAlignment="1" applyProtection="1">
      <alignment horizontal="center"/>
    </xf>
    <xf numFmtId="10" fontId="3" fillId="0" borderId="0" xfId="1" applyNumberFormat="1" applyFont="1" applyFill="1" applyBorder="1" applyAlignment="1">
      <alignment horizontal="center"/>
    </xf>
    <xf numFmtId="0" fontId="12" fillId="0" borderId="0" xfId="0" applyFont="1" applyFill="1" applyAlignment="1">
      <alignment horizontal="left"/>
    </xf>
    <xf numFmtId="170" fontId="3" fillId="0" borderId="0" xfId="1" applyNumberFormat="1" applyFont="1" applyFill="1" applyBorder="1" applyAlignment="1">
      <alignment horizontal="center"/>
    </xf>
    <xf numFmtId="0" fontId="12" fillId="0" borderId="0" xfId="0" applyFont="1" applyFill="1" applyAlignment="1">
      <alignment horizontal="left" indent="1"/>
    </xf>
    <xf numFmtId="0" fontId="5" fillId="0" borderId="0" xfId="0" applyFont="1" applyFill="1" applyAlignment="1">
      <alignment horizontal="center" vertical="top"/>
    </xf>
    <xf numFmtId="0" fontId="8" fillId="0" borderId="0" xfId="0" applyFont="1" applyFill="1" applyAlignment="1">
      <alignment horizontal="left"/>
    </xf>
    <xf numFmtId="165" fontId="3" fillId="0" borderId="0" xfId="1" applyNumberFormat="1" applyFont="1" applyFill="1" applyBorder="1" applyAlignment="1" applyProtection="1">
      <alignment horizontal="center" shrinkToFit="1"/>
    </xf>
    <xf numFmtId="0" fontId="4" fillId="0" borderId="0" xfId="0" applyFont="1" applyFill="1" applyAlignment="1">
      <alignment horizontal="center" vertical="top"/>
    </xf>
    <xf numFmtId="174" fontId="4" fillId="0" borderId="0" xfId="0" applyNumberFormat="1" applyFont="1" applyAlignment="1">
      <alignment horizontal="left" indent="1"/>
    </xf>
    <xf numFmtId="0" fontId="2" fillId="0" borderId="2" xfId="0" applyFont="1" applyBorder="1" applyAlignment="1">
      <alignment horizontal="center"/>
    </xf>
    <xf numFmtId="0" fontId="2" fillId="0" borderId="4" xfId="0" applyFont="1" applyBorder="1" applyAlignment="1">
      <alignment horizontal="center"/>
    </xf>
    <xf numFmtId="0" fontId="8" fillId="0" borderId="0" xfId="0" applyFont="1" applyBorder="1" applyAlignment="1">
      <alignment horizontal="right" indent="1"/>
    </xf>
    <xf numFmtId="168" fontId="6" fillId="0" borderId="0" xfId="0" applyNumberFormat="1" applyFont="1" applyBorder="1" applyAlignment="1" applyProtection="1">
      <alignment horizontal="center"/>
      <protection locked="0"/>
    </xf>
    <xf numFmtId="0" fontId="12" fillId="0" borderId="0" xfId="0" applyFont="1" applyBorder="1" applyAlignment="1">
      <alignment horizontal="center"/>
    </xf>
    <xf numFmtId="0" fontId="12" fillId="0" borderId="0" xfId="0" applyFont="1" applyBorder="1" applyAlignment="1">
      <alignment horizontal="center" wrapText="1"/>
    </xf>
    <xf numFmtId="0" fontId="2" fillId="0" borderId="8" xfId="0" applyFont="1" applyBorder="1"/>
    <xf numFmtId="0" fontId="0" fillId="0" borderId="6" xfId="0" applyFill="1" applyBorder="1" applyAlignment="1">
      <alignment horizontal="right" vertical="center"/>
    </xf>
    <xf numFmtId="0" fontId="15" fillId="0" borderId="6" xfId="0" applyFont="1" applyFill="1" applyBorder="1" applyAlignment="1">
      <alignment horizontal="left"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16" fillId="0" borderId="6" xfId="0" applyFont="1" applyFill="1" applyBorder="1" applyAlignment="1">
      <alignment horizontal="left" vertical="center"/>
    </xf>
    <xf numFmtId="0" fontId="0" fillId="0" borderId="6" xfId="0" applyFill="1" applyBorder="1" applyAlignment="1">
      <alignment vertical="center"/>
    </xf>
    <xf numFmtId="169" fontId="3" fillId="0" borderId="0" xfId="0" applyNumberFormat="1" applyFont="1" applyAlignment="1">
      <alignment horizontal="center" vertical="center"/>
    </xf>
    <xf numFmtId="169" fontId="2" fillId="0" borderId="1" xfId="0" applyNumberFormat="1" applyFont="1" applyBorder="1" applyAlignment="1" applyProtection="1">
      <alignment horizontal="center" vertical="center"/>
      <protection locked="0"/>
    </xf>
    <xf numFmtId="0" fontId="10" fillId="0" borderId="0" xfId="0" applyFont="1" applyAlignment="1">
      <alignment horizontal="right" vertical="center" wrapText="1" indent="1"/>
    </xf>
    <xf numFmtId="0" fontId="12" fillId="0" borderId="0" xfId="0" applyFont="1" applyAlignment="1">
      <alignment horizontal="left" vertical="center" wrapText="1" indent="1"/>
    </xf>
    <xf numFmtId="169" fontId="2" fillId="0" borderId="0" xfId="0" applyNumberFormat="1" applyFont="1" applyBorder="1" applyAlignment="1" applyProtection="1">
      <alignment horizontal="center" vertical="center"/>
      <protection locked="0"/>
    </xf>
    <xf numFmtId="0" fontId="19" fillId="0" borderId="0" xfId="0" applyFont="1" applyFill="1" applyBorder="1" applyAlignment="1">
      <alignment horizontal="center" shrinkToFit="1"/>
    </xf>
    <xf numFmtId="0" fontId="20" fillId="0" borderId="0" xfId="0" applyFont="1" applyFill="1" applyBorder="1" applyAlignment="1">
      <alignment horizontal="center" shrinkToFit="1"/>
    </xf>
    <xf numFmtId="0" fontId="23" fillId="0" borderId="0" xfId="2" applyFont="1" applyFill="1" applyBorder="1" applyAlignment="1">
      <alignment horizontal="left" wrapText="1" shrinkToFit="1"/>
    </xf>
    <xf numFmtId="0" fontId="23" fillId="0" borderId="0" xfId="2" applyFont="1" applyFill="1" applyBorder="1" applyAlignment="1">
      <alignment horizontal="left" shrinkToFit="1"/>
    </xf>
    <xf numFmtId="0" fontId="24" fillId="0" borderId="0" xfId="0" applyFont="1" applyBorder="1" applyAlignment="1">
      <alignment horizontal="right"/>
    </xf>
    <xf numFmtId="0" fontId="0" fillId="0" borderId="0" xfId="0" applyFill="1" applyBorder="1" applyAlignment="1">
      <alignment horizontal="right"/>
    </xf>
    <xf numFmtId="0" fontId="0" fillId="0" borderId="0" xfId="0" applyFill="1" applyBorder="1"/>
    <xf numFmtId="0" fontId="23" fillId="0" borderId="0" xfId="2" quotePrefix="1" applyFont="1" applyFill="1" applyBorder="1" applyAlignment="1">
      <alignment horizontal="left" wrapText="1" shrinkToFit="1"/>
    </xf>
    <xf numFmtId="171" fontId="3" fillId="0" borderId="0" xfId="0" applyNumberFormat="1" applyFont="1" applyAlignment="1">
      <alignment horizontal="center" shrinkToFit="1"/>
    </xf>
    <xf numFmtId="168" fontId="3" fillId="0" borderId="1" xfId="0" applyNumberFormat="1" applyFont="1" applyBorder="1" applyAlignment="1" applyProtection="1">
      <alignment horizontal="center"/>
      <protection locked="0"/>
    </xf>
    <xf numFmtId="169" fontId="3" fillId="0" borderId="1" xfId="0" applyNumberFormat="1" applyFont="1" applyBorder="1" applyAlignment="1" applyProtection="1">
      <alignment horizontal="center"/>
      <protection locked="0"/>
    </xf>
    <xf numFmtId="169" fontId="3" fillId="0" borderId="1" xfId="0" applyNumberFormat="1" applyFont="1" applyBorder="1" applyAlignment="1" applyProtection="1">
      <alignment horizontal="center" vertical="center"/>
      <protection locked="0"/>
    </xf>
    <xf numFmtId="0" fontId="21" fillId="0" borderId="0" xfId="0" applyFont="1" applyBorder="1" applyAlignment="1">
      <alignment horizontal="left" vertical="top" wrapText="1"/>
    </xf>
    <xf numFmtId="0" fontId="18" fillId="0" borderId="0" xfId="0" applyFont="1" applyBorder="1" applyAlignment="1">
      <alignment horizontal="left" vertical="top" wrapText="1"/>
    </xf>
    <xf numFmtId="168" fontId="9" fillId="0" borderId="1" xfId="0" applyNumberFormat="1" applyFont="1" applyBorder="1" applyAlignment="1" applyProtection="1">
      <alignment horizontal="center" vertical="center"/>
      <protection locked="0"/>
    </xf>
    <xf numFmtId="0" fontId="12" fillId="0" borderId="0" xfId="0" applyFont="1" applyBorder="1" applyAlignment="1">
      <alignment horizontal="center"/>
    </xf>
    <xf numFmtId="0" fontId="9" fillId="0" borderId="7" xfId="0" applyFont="1" applyBorder="1" applyAlignment="1" applyProtection="1">
      <alignment horizontal="center"/>
      <protection locked="0"/>
    </xf>
    <xf numFmtId="0" fontId="9" fillId="0" borderId="8" xfId="0" applyFont="1" applyBorder="1" applyAlignment="1" applyProtection="1">
      <alignment horizontal="center"/>
      <protection locked="0"/>
    </xf>
    <xf numFmtId="164" fontId="13" fillId="2" borderId="7" xfId="1" applyNumberFormat="1" applyFont="1" applyFill="1" applyBorder="1" applyAlignment="1" applyProtection="1">
      <alignment horizontal="center" shrinkToFit="1"/>
    </xf>
    <xf numFmtId="164" fontId="13" fillId="2" borderId="2" xfId="1" applyNumberFormat="1" applyFont="1" applyFill="1" applyBorder="1" applyAlignment="1" applyProtection="1">
      <alignment horizontal="center" shrinkToFit="1"/>
    </xf>
    <xf numFmtId="164" fontId="13" fillId="2" borderId="8" xfId="1" applyNumberFormat="1" applyFont="1" applyFill="1" applyBorder="1" applyAlignment="1" applyProtection="1">
      <alignment horizontal="center" shrinkToFit="1"/>
    </xf>
    <xf numFmtId="4" fontId="9" fillId="0" borderId="7" xfId="1" applyNumberFormat="1" applyFont="1" applyFill="1" applyBorder="1" applyAlignment="1" applyProtection="1">
      <alignment horizontal="center" shrinkToFit="1"/>
      <protection locked="0"/>
    </xf>
    <xf numFmtId="4" fontId="9" fillId="0" borderId="8" xfId="1" applyNumberFormat="1" applyFont="1" applyFill="1" applyBorder="1" applyAlignment="1" applyProtection="1">
      <alignment horizontal="center" shrinkToFit="1"/>
      <protection locked="0"/>
    </xf>
    <xf numFmtId="0" fontId="17" fillId="0" borderId="2" xfId="0" applyFont="1" applyFill="1" applyBorder="1" applyAlignment="1">
      <alignment horizontal="center" vertical="center" shrinkToFit="1"/>
    </xf>
    <xf numFmtId="0" fontId="23" fillId="0" borderId="0" xfId="2" applyFont="1" applyFill="1" applyBorder="1" applyAlignment="1">
      <alignment horizontal="left" wrapText="1" shrinkToFit="1"/>
    </xf>
    <xf numFmtId="0" fontId="23" fillId="0" borderId="0" xfId="2" applyFont="1" applyFill="1" applyBorder="1" applyAlignment="1">
      <alignment horizontal="left" shrinkToFit="1"/>
    </xf>
    <xf numFmtId="0" fontId="23" fillId="0" borderId="0" xfId="2" quotePrefix="1" applyFont="1" applyFill="1" applyBorder="1" applyAlignment="1">
      <alignment horizontal="left" wrapText="1" shrinkToFit="1"/>
    </xf>
    <xf numFmtId="0" fontId="17" fillId="0" borderId="4" xfId="0" applyFont="1" applyBorder="1" applyAlignment="1">
      <alignment horizontal="center" vertical="center"/>
    </xf>
    <xf numFmtId="0" fontId="0" fillId="0" borderId="5" xfId="0" applyBorder="1" applyAlignment="1">
      <alignment horizontal="center" vertical="center" textRotation="90" wrapText="1"/>
    </xf>
    <xf numFmtId="0" fontId="19" fillId="0" borderId="0" xfId="0" applyFont="1" applyFill="1" applyBorder="1" applyAlignment="1">
      <alignment horizontal="center" shrinkToFit="1"/>
    </xf>
    <xf numFmtId="0" fontId="20" fillId="0" borderId="0" xfId="0" applyFont="1" applyFill="1" applyBorder="1" applyAlignment="1">
      <alignment horizontal="center" shrinkToFit="1"/>
    </xf>
    <xf numFmtId="0" fontId="7" fillId="0" borderId="0" xfId="0" applyFont="1" applyBorder="1" applyAlignment="1">
      <alignment horizontal="center"/>
    </xf>
    <xf numFmtId="172" fontId="9" fillId="0" borderId="1" xfId="0" applyNumberFormat="1" applyFont="1" applyBorder="1" applyAlignment="1" applyProtection="1">
      <alignment horizontal="center"/>
      <protection locked="0"/>
    </xf>
    <xf numFmtId="166" fontId="9" fillId="0" borderId="1" xfId="0" applyNumberFormat="1" applyFont="1" applyBorder="1" applyAlignment="1" applyProtection="1">
      <alignment horizontal="center"/>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BFFFB"/>
      <color rgb="FFFBFB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839855</xdr:colOff>
      <xdr:row>42</xdr:row>
      <xdr:rowOff>98149</xdr:rowOff>
    </xdr:from>
    <xdr:to>
      <xdr:col>4</xdr:col>
      <xdr:colOff>157754</xdr:colOff>
      <xdr:row>42</xdr:row>
      <xdr:rowOff>673401</xdr:rowOff>
    </xdr:to>
    <xdr:grpSp>
      <xdr:nvGrpSpPr>
        <xdr:cNvPr id="3" name="Group 2"/>
        <xdr:cNvGrpSpPr/>
      </xdr:nvGrpSpPr>
      <xdr:grpSpPr>
        <a:xfrm>
          <a:off x="3964055" y="8770662"/>
          <a:ext cx="627587" cy="575252"/>
          <a:chOff x="140793" y="-2524"/>
          <a:chExt cx="892126" cy="811307"/>
        </a:xfrm>
      </xdr:grpSpPr>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793" y="-2241"/>
            <a:ext cx="892126" cy="811024"/>
          </a:xfrm>
          <a:prstGeom prst="rect">
            <a:avLst/>
          </a:prstGeom>
        </xdr:spPr>
      </xdr:pic>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793" y="-2524"/>
            <a:ext cx="892126" cy="811024"/>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effectivemeetings.com/meetingbasics/meetstate.asp" TargetMode="External"/><Relationship Id="rId7" Type="http://schemas.openxmlformats.org/officeDocument/2006/relationships/printerSettings" Target="../printerSettings/printerSettings1.bin"/><Relationship Id="rId2" Type="http://schemas.openxmlformats.org/officeDocument/2006/relationships/hyperlink" Target="https://e-meetings.verizonbusiness.com/global/en/meetingsinamerica/uswhitepaper.php" TargetMode="External"/><Relationship Id="rId1" Type="http://schemas.openxmlformats.org/officeDocument/2006/relationships/hyperlink" Target="http://www.bcgindia.com/documents/file35328.pdf" TargetMode="External"/><Relationship Id="rId6" Type="http://schemas.openxmlformats.org/officeDocument/2006/relationships/hyperlink" Target="http://www.mckinsey.com/industries/high-tech/our-insights/the-social-economy" TargetMode="External"/><Relationship Id="rId5" Type="http://schemas.openxmlformats.org/officeDocument/2006/relationships/hyperlink" Target="http://www.ics.uci.edu/~gmark/Home_page/Research_files/CHI%202012.pdf" TargetMode="External"/><Relationship Id="rId4" Type="http://schemas.openxmlformats.org/officeDocument/2006/relationships/hyperlink" Target="http://news.bbc.co.uk/2/hi/uk_news/4471607.s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tabSelected="1" zoomScaleNormal="100" workbookViewId="0">
      <pane ySplit="1" topLeftCell="A2" activePane="bottomLeft" state="frozen"/>
      <selection pane="bottomLeft"/>
    </sheetView>
  </sheetViews>
  <sheetFormatPr defaultRowHeight="14.25" x14ac:dyDescent="0.45"/>
  <cols>
    <col min="1" max="1" width="8.265625" style="24" customWidth="1"/>
    <col min="2" max="2" width="35.46484375" style="54" customWidth="1"/>
    <col min="3" max="3" width="13.53125" style="2" customWidth="1"/>
    <col min="4" max="4" width="4.796875" style="2" customWidth="1"/>
    <col min="5" max="5" width="4.796875" style="7" customWidth="1"/>
    <col min="6" max="6" width="13.53125" style="3" customWidth="1"/>
    <col min="7" max="7" width="31.06640625" style="58" customWidth="1"/>
    <col min="8" max="8" width="7.33203125" customWidth="1"/>
    <col min="9" max="9" width="39.33203125" customWidth="1"/>
    <col min="13" max="13" width="9.06640625" hidden="1" customWidth="1"/>
  </cols>
  <sheetData>
    <row r="1" spans="1:7" s="95" customFormat="1" ht="21.75" customHeight="1" x14ac:dyDescent="0.45">
      <c r="A1" s="89"/>
      <c r="B1" s="90"/>
      <c r="C1" s="91" t="s">
        <v>0</v>
      </c>
      <c r="D1" s="92"/>
      <c r="E1" s="91"/>
      <c r="F1" s="93" t="s">
        <v>1</v>
      </c>
      <c r="G1" s="94"/>
    </row>
    <row r="2" spans="1:7" s="49" customFormat="1" ht="30" customHeight="1" x14ac:dyDescent="0.45">
      <c r="A2" s="48"/>
      <c r="B2" s="128" t="s">
        <v>36</v>
      </c>
      <c r="C2" s="128"/>
      <c r="D2" s="128"/>
      <c r="E2" s="128"/>
      <c r="F2" s="128"/>
      <c r="G2" s="128"/>
    </row>
    <row r="3" spans="1:7" ht="18" x14ac:dyDescent="0.55000000000000004">
      <c r="B3" s="52"/>
      <c r="C3" s="4"/>
      <c r="D3" s="82"/>
      <c r="E3" s="8"/>
      <c r="F3" s="5"/>
    </row>
    <row r="4" spans="1:7" ht="14.25" customHeight="1" x14ac:dyDescent="0.45">
      <c r="A4" s="129" t="s">
        <v>35</v>
      </c>
      <c r="B4" s="53" t="s">
        <v>5</v>
      </c>
      <c r="D4" s="134">
        <v>5</v>
      </c>
      <c r="E4" s="134"/>
      <c r="F4" s="25"/>
    </row>
    <row r="5" spans="1:7" x14ac:dyDescent="0.45">
      <c r="A5" s="129"/>
      <c r="D5" s="88"/>
      <c r="F5" s="25"/>
    </row>
    <row r="6" spans="1:7" x14ac:dyDescent="0.45">
      <c r="A6" s="129"/>
      <c r="B6" s="53" t="s">
        <v>15</v>
      </c>
      <c r="D6" s="133">
        <v>40</v>
      </c>
      <c r="E6" s="133"/>
    </row>
    <row r="7" spans="1:7" x14ac:dyDescent="0.45">
      <c r="A7" s="129"/>
      <c r="D7" s="16"/>
      <c r="E7" s="8"/>
      <c r="G7" s="59"/>
    </row>
    <row r="8" spans="1:7" x14ac:dyDescent="0.45">
      <c r="A8" s="129"/>
      <c r="B8" s="55" t="s">
        <v>9</v>
      </c>
      <c r="C8" s="34">
        <v>32</v>
      </c>
      <c r="D8" s="16"/>
      <c r="E8" s="8"/>
      <c r="F8" s="110">
        <v>0</v>
      </c>
      <c r="G8" s="59"/>
    </row>
    <row r="9" spans="1:7" x14ac:dyDescent="0.45">
      <c r="A9" s="129"/>
      <c r="B9" s="55"/>
      <c r="C9" s="85"/>
      <c r="D9" s="16"/>
      <c r="E9" s="8"/>
      <c r="F9" s="28"/>
      <c r="G9" s="59"/>
    </row>
    <row r="10" spans="1:7" x14ac:dyDescent="0.45">
      <c r="A10" s="129"/>
      <c r="B10" s="53" t="s">
        <v>8</v>
      </c>
      <c r="C10" s="51"/>
      <c r="D10" s="16"/>
      <c r="E10" s="8"/>
      <c r="F10" s="110">
        <v>82</v>
      </c>
      <c r="G10" s="59"/>
    </row>
    <row r="11" spans="1:7" x14ac:dyDescent="0.45">
      <c r="A11" s="129"/>
      <c r="D11" s="16"/>
      <c r="E11" s="8"/>
      <c r="G11" s="59"/>
    </row>
    <row r="12" spans="1:7" x14ac:dyDescent="0.45">
      <c r="A12" s="129"/>
      <c r="B12" s="53" t="s">
        <v>7</v>
      </c>
      <c r="C12" s="35">
        <v>5</v>
      </c>
      <c r="D12" s="16"/>
      <c r="E12" s="8"/>
      <c r="F12" s="111">
        <v>1.9</v>
      </c>
      <c r="G12" s="59"/>
    </row>
    <row r="13" spans="1:7" x14ac:dyDescent="0.45">
      <c r="A13" s="129"/>
      <c r="D13" s="16"/>
      <c r="E13" s="8"/>
      <c r="G13" s="59"/>
    </row>
    <row r="14" spans="1:7" x14ac:dyDescent="0.45">
      <c r="A14" s="129"/>
      <c r="B14" s="53" t="s">
        <v>6</v>
      </c>
      <c r="C14" s="34">
        <v>60</v>
      </c>
      <c r="D14" s="16"/>
      <c r="E14" s="8"/>
      <c r="F14" s="110">
        <v>21</v>
      </c>
      <c r="G14" s="59"/>
    </row>
    <row r="15" spans="1:7" x14ac:dyDescent="0.45">
      <c r="A15" s="129"/>
      <c r="D15" s="16"/>
      <c r="E15" s="8"/>
      <c r="F15" s="27"/>
      <c r="G15" s="59"/>
    </row>
    <row r="16" spans="1:7" x14ac:dyDescent="0.45">
      <c r="A16" s="129"/>
      <c r="B16" s="56" t="s">
        <v>23</v>
      </c>
      <c r="D16" s="115">
        <v>30</v>
      </c>
      <c r="E16" s="115"/>
      <c r="F16" s="28"/>
      <c r="G16" s="60"/>
    </row>
    <row r="17" spans="1:7" x14ac:dyDescent="0.45">
      <c r="A17" s="129"/>
      <c r="B17" s="56"/>
      <c r="D17" s="16"/>
      <c r="E17" s="8"/>
      <c r="G17" s="59"/>
    </row>
    <row r="18" spans="1:7" x14ac:dyDescent="0.45">
      <c r="A18" s="129"/>
      <c r="B18" s="98" t="s">
        <v>21</v>
      </c>
      <c r="C18" s="97">
        <v>18</v>
      </c>
      <c r="D18" s="16"/>
      <c r="E18" s="8"/>
      <c r="F18" s="112">
        <v>6.1</v>
      </c>
      <c r="G18" s="99"/>
    </row>
    <row r="19" spans="1:7" x14ac:dyDescent="0.45">
      <c r="A19" s="129"/>
      <c r="B19" s="98"/>
      <c r="C19" s="100"/>
      <c r="D19" s="16"/>
      <c r="E19" s="8"/>
      <c r="F19" s="96"/>
      <c r="G19" s="99"/>
    </row>
    <row r="20" spans="1:7" x14ac:dyDescent="0.45">
      <c r="A20" s="129"/>
      <c r="B20" s="98" t="s">
        <v>22</v>
      </c>
      <c r="C20" s="100"/>
      <c r="D20" s="115">
        <v>3</v>
      </c>
      <c r="E20" s="115"/>
      <c r="F20" s="96"/>
      <c r="G20" s="60"/>
    </row>
    <row r="21" spans="1:7" x14ac:dyDescent="0.45">
      <c r="A21" s="129"/>
      <c r="B21" s="53"/>
      <c r="C21" s="26"/>
      <c r="D21" s="16"/>
      <c r="E21" s="8"/>
      <c r="G21" s="59"/>
    </row>
    <row r="22" spans="1:7" x14ac:dyDescent="0.45">
      <c r="A22" s="129"/>
      <c r="B22" s="53" t="s">
        <v>17</v>
      </c>
      <c r="C22" s="44">
        <f>(C8*D4 + (C14+D16)*C12 + C18*D20*D4)/60</f>
        <v>14.666666666666666</v>
      </c>
      <c r="D22" s="16"/>
      <c r="E22" s="8"/>
      <c r="F22" s="109">
        <f>(F8 + (F14+D16)*F12 + D4*F10 + F18*D20*D4)/60</f>
        <v>9.9733333333333327</v>
      </c>
    </row>
    <row r="23" spans="1:7" x14ac:dyDescent="0.45">
      <c r="A23" s="129"/>
      <c r="B23" s="53"/>
      <c r="C23" s="44"/>
      <c r="D23" s="16"/>
      <c r="E23" s="8"/>
      <c r="F23" s="81">
        <f>C22-F22</f>
        <v>4.6933333333333334</v>
      </c>
      <c r="G23" s="59"/>
    </row>
    <row r="24" spans="1:7" x14ac:dyDescent="0.45">
      <c r="A24" s="32"/>
      <c r="B24" s="53"/>
      <c r="C24" s="4"/>
      <c r="D24" s="16"/>
      <c r="E24" s="8"/>
      <c r="G24" s="59"/>
    </row>
    <row r="25" spans="1:7" ht="21" x14ac:dyDescent="0.65">
      <c r="A25" s="32"/>
      <c r="B25" s="53" t="s">
        <v>10</v>
      </c>
      <c r="C25" s="4"/>
      <c r="D25" s="16"/>
      <c r="E25" s="8"/>
      <c r="F25" s="64">
        <f>(C22-F22)/D6</f>
        <v>0.11733333333333333</v>
      </c>
      <c r="G25" s="60" t="str">
        <f>"Calculated as "&amp;ROUND(C22-F22,1)&amp;" hours / "&amp;D6&amp;" working hours per week"</f>
        <v>Calculated as 4.7 hours / 40 working hours per week</v>
      </c>
    </row>
    <row r="26" spans="1:7" x14ac:dyDescent="0.45">
      <c r="B26" s="57"/>
      <c r="C26" s="4"/>
      <c r="D26" s="83"/>
      <c r="E26" s="8"/>
      <c r="F26" s="5"/>
      <c r="G26" s="61"/>
    </row>
    <row r="27" spans="1:7" s="41" customFormat="1" ht="30" customHeight="1" x14ac:dyDescent="0.45">
      <c r="A27" s="40"/>
      <c r="B27" s="124" t="str">
        <f>"How Wittybee Boosts Your Profits"</f>
        <v>How Wittybee Boosts Your Profits</v>
      </c>
      <c r="C27" s="124"/>
      <c r="D27" s="124"/>
      <c r="E27" s="124"/>
      <c r="F27" s="124"/>
      <c r="G27" s="124"/>
    </row>
    <row r="28" spans="1:7" x14ac:dyDescent="0.45">
      <c r="B28" s="57"/>
      <c r="C28" s="4"/>
      <c r="D28" s="82"/>
      <c r="E28" s="8"/>
      <c r="F28" s="5"/>
      <c r="G28" s="61"/>
    </row>
    <row r="29" spans="1:7" x14ac:dyDescent="0.45">
      <c r="B29" s="55" t="s">
        <v>24</v>
      </c>
      <c r="C29" s="4"/>
      <c r="D29" s="117" t="s">
        <v>20</v>
      </c>
      <c r="E29" s="118"/>
      <c r="F29" s="5"/>
      <c r="G29" s="61"/>
    </row>
    <row r="30" spans="1:7" x14ac:dyDescent="0.45">
      <c r="B30" s="57"/>
      <c r="C30" s="4"/>
      <c r="D30" s="16"/>
      <c r="E30" s="8"/>
      <c r="F30" s="5"/>
      <c r="G30" s="61"/>
    </row>
    <row r="31" spans="1:7" x14ac:dyDescent="0.45">
      <c r="B31" s="55" t="s">
        <v>2</v>
      </c>
      <c r="C31" s="46" t="str">
        <f>currency</f>
        <v>$</v>
      </c>
      <c r="D31" s="122">
        <v>10</v>
      </c>
      <c r="E31" s="123"/>
      <c r="F31" s="45" t="str">
        <f>IF(currency="INR","Cr","Mn")</f>
        <v>Mn</v>
      </c>
      <c r="G31" s="61"/>
    </row>
    <row r="32" spans="1:7" x14ac:dyDescent="0.45">
      <c r="B32" s="55"/>
      <c r="C32" s="23"/>
      <c r="D32" s="17"/>
      <c r="E32" s="14"/>
      <c r="F32" s="12"/>
      <c r="G32" s="61"/>
    </row>
    <row r="33" spans="1:13" ht="14.25" customHeight="1" x14ac:dyDescent="0.45">
      <c r="B33" s="55" t="s">
        <v>18</v>
      </c>
      <c r="C33" s="30">
        <v>0.2</v>
      </c>
      <c r="D33" s="9"/>
      <c r="E33" s="15"/>
      <c r="F33" s="29">
        <f>C33-C33*F25</f>
        <v>0.17653333333333335</v>
      </c>
      <c r="G33" s="62" t="str">
        <f>"Staff salary effectively decreases due to "&amp;ROUND(F25*100,1)&amp;"% boost in efficiency"</f>
        <v>Staff salary effectively decreases due to 11.7% boost in efficiency</v>
      </c>
      <c r="I33" s="36"/>
    </row>
    <row r="34" spans="1:13" ht="14.25" customHeight="1" x14ac:dyDescent="0.45">
      <c r="B34" s="84" t="s">
        <v>19</v>
      </c>
      <c r="C34" s="38"/>
      <c r="D34" s="18"/>
      <c r="E34" s="15"/>
      <c r="F34" s="29"/>
      <c r="G34" s="62" t="s">
        <v>12</v>
      </c>
      <c r="I34" s="36"/>
    </row>
    <row r="35" spans="1:13" x14ac:dyDescent="0.45">
      <c r="B35" s="55"/>
      <c r="C35" s="15"/>
      <c r="D35" s="18"/>
      <c r="E35" s="15"/>
      <c r="F35" s="13"/>
      <c r="G35" s="59" t="s">
        <v>14</v>
      </c>
      <c r="H35" s="20"/>
      <c r="I35" s="31"/>
    </row>
    <row r="36" spans="1:13" x14ac:dyDescent="0.45">
      <c r="B36" s="55"/>
      <c r="C36" s="39"/>
      <c r="D36" s="18"/>
      <c r="E36" s="15"/>
      <c r="F36" s="73"/>
      <c r="G36" s="74"/>
      <c r="H36" s="20"/>
      <c r="I36" s="31"/>
    </row>
    <row r="37" spans="1:13" x14ac:dyDescent="0.45">
      <c r="B37" s="55" t="s">
        <v>3</v>
      </c>
      <c r="C37" s="30">
        <v>0.1</v>
      </c>
      <c r="D37" s="9"/>
      <c r="E37" s="15"/>
      <c r="F37" s="75">
        <f>C37+C33-F33</f>
        <v>0.1234666666666667</v>
      </c>
      <c r="G37" s="76" t="s">
        <v>13</v>
      </c>
      <c r="H37" s="21"/>
      <c r="I37" s="31"/>
    </row>
    <row r="38" spans="1:13" x14ac:dyDescent="0.45">
      <c r="B38" s="67"/>
      <c r="C38" s="68"/>
      <c r="D38" s="47"/>
      <c r="E38" s="8"/>
      <c r="F38" s="77"/>
      <c r="G38" s="78"/>
      <c r="H38" s="21"/>
      <c r="I38" s="31"/>
    </row>
    <row r="39" spans="1:13" x14ac:dyDescent="0.45">
      <c r="B39" s="69" t="s">
        <v>4</v>
      </c>
      <c r="C39" s="70" t="str">
        <f>currency&amp;" "&amp;TEXT(D31*C37,"###,#0.00")&amp;" "&amp;F31</f>
        <v>$ 1.00 Mn</v>
      </c>
      <c r="D39" s="71"/>
      <c r="E39" s="11"/>
      <c r="F39" s="79" t="str">
        <f>currency&amp;" "&amp;TEXT(D31*F37,"###,#0.00")&amp;" "&amp;F31</f>
        <v>$ 1.23 Mn</v>
      </c>
      <c r="G39" s="78"/>
      <c r="H39" s="21"/>
      <c r="I39" s="31"/>
      <c r="M39">
        <f>C37*D31*IF(currency="INR",10000000,1000000)</f>
        <v>1000000</v>
      </c>
    </row>
    <row r="40" spans="1:13" ht="27.4" customHeight="1" x14ac:dyDescent="0.45">
      <c r="B40" s="69"/>
      <c r="C40" s="10"/>
      <c r="D40" s="72"/>
      <c r="E40" s="10"/>
      <c r="F40" s="80" t="str">
        <f>"(↑ "&amp;currency&amp;" "&amp;TEXT(ABS(D31*F37-D31*C37),"###,#0.00")&amp;" "&amp;F31&amp;")"</f>
        <v>(↑ $ 0.23 Mn)</v>
      </c>
      <c r="G40" s="78"/>
      <c r="H40" s="21"/>
      <c r="I40" s="31"/>
    </row>
    <row r="41" spans="1:13" ht="36" x14ac:dyDescent="1.05">
      <c r="B41" s="66" t="s">
        <v>26</v>
      </c>
      <c r="C41" s="119" t="str">
        <f>"↑ "&amp;currency&amp;" "&amp;TEXT(M41,IF(currency="INR","[&gt;=10000000]##\,##\,##\,##0;[&gt;=100000] ##\,##\,##0;##,##0","###,#"))</f>
        <v>↑ $ 234,667</v>
      </c>
      <c r="D41" s="120"/>
      <c r="E41" s="120"/>
      <c r="F41" s="121"/>
      <c r="G41" s="65" t="s">
        <v>25</v>
      </c>
      <c r="I41" s="19"/>
      <c r="M41">
        <f>ABS(D31*F37-D31*C37)*IF(currency="INR",10000000,1000000)</f>
        <v>234666.66666666704</v>
      </c>
    </row>
    <row r="42" spans="1:13" x14ac:dyDescent="0.45">
      <c r="B42" s="37"/>
      <c r="D42" s="33"/>
      <c r="E42" s="50"/>
      <c r="F42" s="22" t="str">
        <f>"(↑ "&amp;ROUND(M42*100,1)&amp;"%)"</f>
        <v>(↑ 23.5%)</v>
      </c>
      <c r="G42" s="65"/>
      <c r="M42">
        <f>ABS(M41/M39)</f>
        <v>0.23466666666666702</v>
      </c>
    </row>
    <row r="43" spans="1:13" s="1" customFormat="1" ht="75.75" customHeight="1" x14ac:dyDescent="0.85">
      <c r="A43" s="6"/>
      <c r="B43" s="130" t="s">
        <v>16</v>
      </c>
      <c r="C43" s="131"/>
      <c r="D43" s="131"/>
      <c r="E43" s="131"/>
      <c r="F43" s="131"/>
      <c r="G43" s="131"/>
    </row>
    <row r="44" spans="1:13" s="1" customFormat="1" ht="25.15" x14ac:dyDescent="0.85">
      <c r="A44" s="6"/>
      <c r="B44" s="101"/>
      <c r="C44" s="102"/>
      <c r="D44" s="102"/>
      <c r="E44" s="102"/>
      <c r="F44" s="102"/>
      <c r="G44" s="102"/>
    </row>
    <row r="45" spans="1:13" s="41" customFormat="1" ht="30" customHeight="1" x14ac:dyDescent="0.45">
      <c r="A45" s="40"/>
      <c r="B45" s="124" t="s">
        <v>27</v>
      </c>
      <c r="C45" s="124"/>
      <c r="D45" s="124"/>
      <c r="E45" s="124"/>
      <c r="F45" s="124"/>
      <c r="G45" s="124"/>
    </row>
    <row r="46" spans="1:13" s="107" customFormat="1" x14ac:dyDescent="0.45">
      <c r="A46" s="106"/>
      <c r="B46" s="125"/>
      <c r="C46" s="126"/>
      <c r="D46" s="126"/>
      <c r="E46" s="126"/>
      <c r="F46" s="126"/>
      <c r="G46" s="126"/>
    </row>
    <row r="47" spans="1:13" s="107" customFormat="1" x14ac:dyDescent="0.45">
      <c r="A47" s="106"/>
      <c r="B47" s="125" t="s">
        <v>33</v>
      </c>
      <c r="C47" s="125"/>
      <c r="D47" s="125"/>
      <c r="E47" s="125"/>
      <c r="F47" s="125"/>
      <c r="G47" s="125"/>
    </row>
    <row r="48" spans="1:13" s="107" customFormat="1" x14ac:dyDescent="0.45">
      <c r="A48" s="106"/>
      <c r="B48" s="103"/>
      <c r="C48" s="104"/>
      <c r="D48" s="104"/>
      <c r="E48" s="104"/>
      <c r="F48" s="104"/>
      <c r="G48" s="104"/>
    </row>
    <row r="49" spans="1:7" s="1" customFormat="1" x14ac:dyDescent="0.45">
      <c r="A49" s="105"/>
      <c r="B49" s="125" t="s">
        <v>28</v>
      </c>
      <c r="C49" s="126"/>
      <c r="D49" s="126"/>
      <c r="E49" s="126"/>
      <c r="F49" s="126"/>
      <c r="G49" s="126"/>
    </row>
    <row r="50" spans="1:7" s="1" customFormat="1" x14ac:dyDescent="0.45">
      <c r="A50" s="105"/>
      <c r="B50" s="103"/>
      <c r="C50" s="104"/>
      <c r="D50" s="104"/>
      <c r="E50" s="104"/>
      <c r="F50" s="104"/>
      <c r="G50" s="104"/>
    </row>
    <row r="51" spans="1:7" s="1" customFormat="1" x14ac:dyDescent="0.45">
      <c r="A51" s="105"/>
      <c r="B51" s="125" t="s">
        <v>29</v>
      </c>
      <c r="C51" s="126"/>
      <c r="D51" s="126"/>
      <c r="E51" s="126"/>
      <c r="F51" s="126"/>
      <c r="G51" s="126"/>
    </row>
    <row r="52" spans="1:7" s="1" customFormat="1" x14ac:dyDescent="0.45">
      <c r="A52" s="105"/>
      <c r="B52" s="103"/>
      <c r="C52" s="104"/>
      <c r="D52" s="104"/>
      <c r="E52" s="104"/>
      <c r="F52" s="104"/>
      <c r="G52" s="104"/>
    </row>
    <row r="53" spans="1:7" s="1" customFormat="1" x14ac:dyDescent="0.45">
      <c r="A53" s="105"/>
      <c r="B53" s="125" t="s">
        <v>30</v>
      </c>
      <c r="C53" s="126"/>
      <c r="D53" s="126"/>
      <c r="E53" s="126"/>
      <c r="F53" s="126"/>
      <c r="G53" s="126"/>
    </row>
    <row r="54" spans="1:7" s="1" customFormat="1" x14ac:dyDescent="0.45">
      <c r="A54" s="105"/>
      <c r="B54" s="103"/>
      <c r="C54" s="104"/>
      <c r="D54" s="104"/>
      <c r="E54" s="104"/>
      <c r="F54" s="104"/>
      <c r="G54" s="104"/>
    </row>
    <row r="55" spans="1:7" s="1" customFormat="1" x14ac:dyDescent="0.45">
      <c r="A55" s="105"/>
      <c r="B55" s="127" t="s">
        <v>31</v>
      </c>
      <c r="C55" s="126"/>
      <c r="D55" s="126"/>
      <c r="E55" s="126"/>
      <c r="F55" s="126"/>
      <c r="G55" s="126"/>
    </row>
    <row r="56" spans="1:7" s="1" customFormat="1" x14ac:dyDescent="0.45">
      <c r="A56" s="105"/>
      <c r="B56" s="108"/>
      <c r="C56" s="104"/>
      <c r="D56" s="104"/>
      <c r="E56" s="104"/>
      <c r="F56" s="104"/>
      <c r="G56" s="104"/>
    </row>
    <row r="57" spans="1:7" s="1" customFormat="1" x14ac:dyDescent="0.45">
      <c r="A57" s="105"/>
      <c r="B57" s="125" t="s">
        <v>32</v>
      </c>
      <c r="C57" s="126"/>
      <c r="D57" s="126"/>
      <c r="E57" s="126"/>
      <c r="F57" s="126"/>
      <c r="G57" s="126"/>
    </row>
    <row r="58" spans="1:7" s="1" customFormat="1" x14ac:dyDescent="0.45">
      <c r="A58" s="6"/>
      <c r="B58" s="103"/>
      <c r="C58" s="104"/>
      <c r="D58" s="104"/>
      <c r="E58" s="104"/>
      <c r="F58" s="104"/>
      <c r="G58" s="104"/>
    </row>
    <row r="59" spans="1:7" s="1" customFormat="1" x14ac:dyDescent="0.45">
      <c r="A59" s="6"/>
      <c r="B59" s="103"/>
      <c r="C59" s="104"/>
      <c r="D59" s="104"/>
      <c r="E59" s="104"/>
      <c r="F59" s="104"/>
      <c r="G59" s="104"/>
    </row>
    <row r="60" spans="1:7" s="1" customFormat="1" x14ac:dyDescent="0.45">
      <c r="A60" s="6"/>
      <c r="B60" s="54"/>
      <c r="C60" s="132"/>
      <c r="D60" s="132"/>
      <c r="E60" s="132"/>
      <c r="F60" s="132"/>
      <c r="G60" s="63"/>
    </row>
    <row r="61" spans="1:7" s="1" customFormat="1" ht="84" customHeight="1" x14ac:dyDescent="0.45">
      <c r="A61" s="6"/>
      <c r="B61" s="113" t="s">
        <v>34</v>
      </c>
      <c r="C61" s="114"/>
      <c r="D61" s="114"/>
      <c r="E61" s="114"/>
      <c r="F61" s="114"/>
      <c r="G61" s="114"/>
    </row>
    <row r="62" spans="1:7" s="1" customFormat="1" x14ac:dyDescent="0.45">
      <c r="A62" s="6"/>
      <c r="B62" s="54"/>
      <c r="C62" s="42"/>
      <c r="D62" s="43"/>
      <c r="E62" s="43"/>
      <c r="F62" s="43"/>
      <c r="G62" s="63"/>
    </row>
    <row r="63" spans="1:7" s="1" customFormat="1" x14ac:dyDescent="0.45">
      <c r="A63" s="6"/>
      <c r="B63" s="54"/>
      <c r="C63" s="116" t="s">
        <v>11</v>
      </c>
      <c r="D63" s="116"/>
      <c r="E63" s="116"/>
      <c r="F63" s="116"/>
      <c r="G63" s="63"/>
    </row>
    <row r="64" spans="1:7" s="1" customFormat="1" x14ac:dyDescent="0.45">
      <c r="A64" s="6"/>
      <c r="B64" s="54"/>
      <c r="C64" s="87"/>
      <c r="D64" s="86"/>
      <c r="E64" s="86"/>
      <c r="F64" s="86"/>
      <c r="G64" s="63"/>
    </row>
    <row r="65" spans="1:7" s="1" customFormat="1" x14ac:dyDescent="0.45">
      <c r="A65" s="6"/>
      <c r="B65" s="54"/>
      <c r="C65" s="87"/>
      <c r="D65" s="86"/>
      <c r="E65" s="86"/>
      <c r="F65" s="86"/>
      <c r="G65" s="63"/>
    </row>
    <row r="66" spans="1:7" s="1" customFormat="1" x14ac:dyDescent="0.45">
      <c r="A66" s="6"/>
      <c r="B66" s="54"/>
      <c r="C66" s="87"/>
      <c r="D66" s="86"/>
      <c r="E66" s="86"/>
      <c r="F66" s="86"/>
      <c r="G66" s="63"/>
    </row>
    <row r="67" spans="1:7" s="1" customFormat="1" x14ac:dyDescent="0.45">
      <c r="A67" s="6"/>
      <c r="B67" s="54"/>
      <c r="C67" s="87"/>
      <c r="D67" s="86"/>
      <c r="E67" s="86"/>
      <c r="F67" s="86"/>
      <c r="G67" s="63"/>
    </row>
  </sheetData>
  <sheetProtection sheet="1" objects="1" scenarios="1"/>
  <mergeCells count="22">
    <mergeCell ref="B2:G2"/>
    <mergeCell ref="A4:A23"/>
    <mergeCell ref="B43:G43"/>
    <mergeCell ref="C60:F60"/>
    <mergeCell ref="D6:E6"/>
    <mergeCell ref="D4:E4"/>
    <mergeCell ref="D16:E16"/>
    <mergeCell ref="B47:G47"/>
    <mergeCell ref="B61:G61"/>
    <mergeCell ref="D20:E20"/>
    <mergeCell ref="C63:F63"/>
    <mergeCell ref="D29:E29"/>
    <mergeCell ref="C41:F41"/>
    <mergeCell ref="D31:E31"/>
    <mergeCell ref="B27:G27"/>
    <mergeCell ref="B49:G49"/>
    <mergeCell ref="B45:G45"/>
    <mergeCell ref="B51:G51"/>
    <mergeCell ref="B53:G53"/>
    <mergeCell ref="B55:G55"/>
    <mergeCell ref="B57:G57"/>
    <mergeCell ref="B46:G46"/>
  </mergeCells>
  <dataValidations disablePrompts="1" count="2">
    <dataValidation type="list" allowBlank="1" showInputMessage="1" showErrorMessage="1" sqref="H35:H36">
      <formula1>".01,.02,.03,.05,.07,.10"</formula1>
    </dataValidation>
    <dataValidation type="list" allowBlank="1" showInputMessage="1" showErrorMessage="1" sqref="D29:E29">
      <formula1>"INR, $"</formula1>
    </dataValidation>
  </dataValidations>
  <hyperlinks>
    <hyperlink ref="B49:G49" r:id="rId1" display="http://www.bcgindia.com/documents/file35328.pdf"/>
    <hyperlink ref="B51:G51" r:id="rId2" display="Meetings in America - A Verizon Conferencing white paper"/>
    <hyperlink ref="B53:G53" r:id="rId3" display="The state of meetings today - EffectiveMeetings.com"/>
    <hyperlink ref="B55:G55" r:id="rId4" display="Infomania' worse than Marijuana - A BBC Report"/>
    <hyperlink ref="B57:G57" r:id="rId5" display="An empirical study of work without emails - Department of Informatics, University of California, Irvine, USA"/>
    <hyperlink ref="B47:G47" r:id="rId6" display="Unlocking value and productivity through social technologies by McKinsey Global Institute"/>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Calculator</vt:lpstr>
      <vt:lpstr>currency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Meet Kumar</dc:creator>
  <cp:lastModifiedBy>Meet Kumar</cp:lastModifiedBy>
  <dcterms:created xsi:type="dcterms:W3CDTF">2016-02-15T14:00:40Z</dcterms:created>
  <dcterms:modified xsi:type="dcterms:W3CDTF">2016-07-09T13:24:17Z</dcterms:modified>
</cp:coreProperties>
</file>